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כתב" sheetId="1" state="visible" r:id="rId3"/>
    <sheet name="נתונים" sheetId="2" state="visible" r:id="rId4"/>
    <sheet name="בדיקות" sheetId="3" state="visible" r:id="rId5"/>
    <sheet name="הערות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<sst xmlns="http://schemas.openxmlformats.org/spreadsheetml/2006/main" count="88" uniqueCount="65">
  <si>
    <t xml:space="preserve">בטון בקומה טיפוסית: מודל מול תוכניות</t>
  </si>
  <si>
    <t xml:space="preserve">דוגמה סינתטית להמחשה: לא מפרויקט אמיתי ולא מכתב של לקוח. מספור הסעיפים להמחשה בלבד. כל כמות בטבלה מחושבת מהנוסחה שמופיעה בשורת הנוסחה. המידע כללי, לא נבדק הנדסית לפרויקט מסוים ואינו ייעוץ מקצועי; כל פרויקט דורש בדיקה הנדסית נפרדת.</t>
  </si>
  <si>
    <t xml:space="preserve">סעיף</t>
  </si>
  <si>
    <t xml:space="preserve">תיאור</t>
  </si>
  <si>
    <t xml:space="preserve">יח׳</t>
  </si>
  <si>
    <t xml:space="preserve">כמות</t>
  </si>
  <si>
    <t xml:space="preserve">מהתוכניות</t>
  </si>
  <si>
    <t xml:space="preserve">פער</t>
  </si>
  <si>
    <t xml:space="preserve">מצב</t>
  </si>
  <si>
    <t xml:space="preserve">02.010</t>
  </si>
  <si>
    <t xml:space="preserve">בטון ב־30 בתקרה בעובי 22 ס״מ, בניכוי פירים</t>
  </si>
  <si>
    <t xml:space="preserve">מ״ק</t>
  </si>
  <si>
    <t xml:space="preserve">02.020</t>
  </si>
  <si>
    <t xml:space="preserve">בטון ב־30 בקירות חוץ וגרעין בעובי 25 ס״מ, בגובה נטו</t>
  </si>
  <si>
    <t xml:space="preserve">02.030</t>
  </si>
  <si>
    <t xml:space="preserve">בטון ב־30 בקירות ממ״ד, בניכוי פתחי הדף</t>
  </si>
  <si>
    <t xml:space="preserve">02.040</t>
  </si>
  <si>
    <t xml:space="preserve">בטון ב־30 בעמודים 30/80 ו־40/100 ס״מ, בגובה נטו</t>
  </si>
  <si>
    <t xml:space="preserve">02.050</t>
  </si>
  <si>
    <t xml:space="preserve">בטון ב־30 בקורות 20/60 ס״מ, החלק שמתחת לתקרה</t>
  </si>
  <si>
    <t xml:space="preserve">02.100</t>
  </si>
  <si>
    <t xml:space="preserve">פלדת זיון לאלמנטי הקומה</t>
  </si>
  <si>
    <t xml:space="preserve">טון</t>
  </si>
  <si>
    <t xml:space="preserve">חסר</t>
  </si>
  <si>
    <t xml:space="preserve">נתונים לדוגמה (סינתטיים)</t>
  </si>
  <si>
    <t xml:space="preserve">#</t>
  </si>
  <si>
    <t xml:space="preserve">נתון</t>
  </si>
  <si>
    <t xml:space="preserve">ערך</t>
  </si>
  <si>
    <t xml:space="preserve">יחידה</t>
  </si>
  <si>
    <t xml:space="preserve">הערה</t>
  </si>
  <si>
    <t xml:space="preserve">שטח מתאר קומה טיפוסית</t>
  </si>
  <si>
    <t xml:space="preserve">מ״ר</t>
  </si>
  <si>
    <t xml:space="preserve">פירים בקומה: מדרגות, מעלית ומערכות</t>
  </si>
  <si>
    <t xml:space="preserve">עובי תקרה</t>
  </si>
  <si>
    <t xml:space="preserve">מ׳</t>
  </si>
  <si>
    <t xml:space="preserve">גובה קומה, מרצפה לרצפה</t>
  </si>
  <si>
    <t xml:space="preserve">אורך קירות בטון: חוץ וגרעין</t>
  </si>
  <si>
    <t xml:space="preserve">שטח פתחים בקירות הבטון</t>
  </si>
  <si>
    <t xml:space="preserve">עובי קירות הבטון</t>
  </si>
  <si>
    <t xml:space="preserve">ממ״דים בקומה</t>
  </si>
  <si>
    <t xml:space="preserve">נפח קירות ממ״ד אחד, ברוטו</t>
  </si>
  <si>
    <t xml:space="preserve">ניכוי דלת וחלון הדף בממ״ד אחד</t>
  </si>
  <si>
    <t xml:space="preserve">עמודים 30/80</t>
  </si>
  <si>
    <t xml:space="preserve">עמוד 30/80: רוחב</t>
  </si>
  <si>
    <t xml:space="preserve">עמוד 30/80: אורך</t>
  </si>
  <si>
    <t xml:space="preserve">עמודים 40/100</t>
  </si>
  <si>
    <t xml:space="preserve">עמוד 40/100: רוחב</t>
  </si>
  <si>
    <t xml:space="preserve">עמוד 40/100: אורך</t>
  </si>
  <si>
    <t xml:space="preserve">אורך קורות 20/60</t>
  </si>
  <si>
    <t xml:space="preserve">רוחב קורה</t>
  </si>
  <si>
    <t xml:space="preserve">גובה קורה, כולל התקרה</t>
  </si>
  <si>
    <t xml:space="preserve">סף פנימי לבדיקה גיאומטרית (לדוגמה)</t>
  </si>
  <si>
    <t xml:space="preserve">יחס</t>
  </si>
  <si>
    <t xml:space="preserve">סף לדוגמה, נקבע לפי הפרויקט ואינו תקן</t>
  </si>
  <si>
    <t xml:space="preserve">בדיקות לצד הכתב</t>
  </si>
  <si>
    <t xml:space="preserve">בדיקה</t>
  </si>
  <si>
    <t xml:space="preserve">תוצאה</t>
  </si>
  <si>
    <t xml:space="preserve">קירות בגובה הקומה (ייצוא גולמי)</t>
  </si>
  <si>
    <t xml:space="preserve">מול הכמות בגובה נטו</t>
  </si>
  <si>
    <t xml:space="preserve">קורות בכל הגובה</t>
  </si>
  <si>
    <t xml:space="preserve">מול הכמות שמתחת לתקרה</t>
  </si>
  <si>
    <t xml:space="preserve">הכמויות בגיליון «כתב» מחושבות בנוסחאות מגיליון «נתונים». שינוי של נתון מעדכן את הכמות.</t>
  </si>
  <si>
    <t xml:space="preserve">שורה שמסומנת «חסר» אינה אפס: חסר בה נתון מקור, והיא נשארת חסרה עד שהנתון מגיע.</t>
  </si>
  <si>
    <t xml:space="preserve">המידע כללי, לא נבדק הנדסית לפרויקט מסוים ואינו ייעוץ מקצועי; כל פרויקט דורש בדיקה הנדסית נפרדת.</t>
  </si>
  <si>
    <t xml:space="preserve">יעקב אביטל, הנדסאי בניין וחשב כמויות · yaakovavital.co.il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</si>
</sst>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0.0%"/>
    <numFmt numFmtId="167" formatCode="0"/>
    <numFmt numFmtId="168" formatCode="0.00%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4304B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4304B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9"/>
  <sheetViews>
    <sheetView showFormulas="false" showGridLines="tru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62"/>
    <col collapsed="false" customWidth="true" hidden="false" outlineLevel="0" max="3" min="3" style="0" width="7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6" min="6" style="0" width="10"/>
    <col collapsed="false" customWidth="true" hidden="false" outlineLevel="0" max="7" min="7" style="0" width="12"/>
  </cols>
  <sheetData>
    <row r="1" customFormat="false" ht="15" hidden="false" customHeight="false" outlineLevel="0" collapsed="false">
      <c r="A1" s="1" t="s">
        <v>0</v>
      </c>
      <c r="B1" s="2"/>
      <c r="C1" s="2"/>
      <c r="D1" s="2"/>
      <c r="E1" s="2"/>
      <c r="F1" s="2"/>
      <c r="G1" s="2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customFormat="false" ht="15" hidden="false" customHeight="false" outlineLevel="0" collapsed="false">
      <c r="A4" s="2" t="s">
        <v>9</v>
      </c>
      <c r="B4" s="2" t="s">
        <v>10</v>
      </c>
      <c r="C4" s="2" t="s">
        <v>11</v>
      </c>
      <c r="D4" s="4" t="n">
        <f aca="false">ROUND((נתונים!$C$3-נתונים!$C$4)*נתונים!$C$5,2)</f>
        <v>94.6</v>
      </c>
      <c r="E4" s="4" t="n">
        <v>94.6</v>
      </c>
      <c r="F4" s="5" t="n">
        <f aca="false">IF(E4="","",ABS(D4-E4)/E4)</f>
        <v>0</v>
      </c>
      <c r="G4" s="2" t="str">
        <f aca="false">IF(E4="","חסר",IF(F4=0,"תואם",IF(F4&lt;=נתונים!$C$22,"בטולרנס","לבדיקה")))</f>
        <v>תואם</v>
      </c>
    </row>
    <row r="5" customFormat="false" ht="15" hidden="false" customHeight="false" outlineLevel="0" collapsed="false">
      <c r="A5" s="2" t="s">
        <v>12</v>
      </c>
      <c r="B5" s="2" t="s">
        <v>13</v>
      </c>
      <c r="C5" s="2" t="s">
        <v>11</v>
      </c>
      <c r="D5" s="4" t="n">
        <f aca="false">ROUND((נתונים!$C$7*(נתונים!$C$6-נתונים!$C$5)-נתונים!$C$8)*נתונים!$C$9,2)</f>
        <v>39.5</v>
      </c>
      <c r="E5" s="4" t="n">
        <v>39.2</v>
      </c>
      <c r="F5" s="5" t="n">
        <f aca="false">IF(E5="","",ABS(D5-E5)/E5)</f>
        <v>0.00765306122448972</v>
      </c>
      <c r="G5" s="2" t="str">
        <f aca="false">IF(E5="","חסר",IF(F5=0,"תואם",IF(F5&lt;=נתונים!$C$22,"בטולרנס","לבדיקה")))</f>
        <v>בטולרנס</v>
      </c>
    </row>
    <row r="6" customFormat="false" ht="15" hidden="false" customHeight="false" outlineLevel="0" collapsed="false">
      <c r="A6" s="2" t="s">
        <v>14</v>
      </c>
      <c r="B6" s="2" t="s">
        <v>15</v>
      </c>
      <c r="C6" s="2" t="s">
        <v>11</v>
      </c>
      <c r="D6" s="4" t="n">
        <f aca="false">ROUND(נתונים!$C$10*(נתונים!$C$11-נתונים!$C$12),2)</f>
        <v>31.2</v>
      </c>
      <c r="E6" s="4" t="n">
        <v>31.2</v>
      </c>
      <c r="F6" s="5" t="n">
        <f aca="false">IF(E6="","",ABS(D6-E6)/E6)</f>
        <v>0</v>
      </c>
      <c r="G6" s="2" t="str">
        <f aca="false">IF(E6="","חסר",IF(F6=0,"תואם",IF(F6&lt;=נתונים!$C$22,"בטולרנס","לבדיקה")))</f>
        <v>תואם</v>
      </c>
    </row>
    <row r="7" customFormat="false" ht="15" hidden="false" customHeight="false" outlineLevel="0" collapsed="false">
      <c r="A7" s="2" t="s">
        <v>16</v>
      </c>
      <c r="B7" s="2" t="s">
        <v>17</v>
      </c>
      <c r="C7" s="2" t="s">
        <v>11</v>
      </c>
      <c r="D7" s="4" t="n">
        <f aca="false">ROUND((נתונים!$C$13*נתונים!$C$14*נתונים!$C$15+נתונים!$C$16*נתונים!$C$17*נתונים!$C$18)*(נתונים!$C$6-נתונים!$C$5),2)</f>
        <v>12.44</v>
      </c>
      <c r="E7" s="4" t="n">
        <v>12.44</v>
      </c>
      <c r="F7" s="5" t="n">
        <f aca="false">IF(E7="","",ABS(D7-E7)/E7)</f>
        <v>0</v>
      </c>
      <c r="G7" s="2" t="str">
        <f aca="false">IF(E7="","חסר",IF(F7=0,"תואם",IF(F7&lt;=נתונים!$C$22,"בטולרנס","לבדיקה")))</f>
        <v>תואם</v>
      </c>
    </row>
    <row r="8" customFormat="false" ht="15" hidden="false" customHeight="false" outlineLevel="0" collapsed="false">
      <c r="A8" s="2" t="s">
        <v>18</v>
      </c>
      <c r="B8" s="2" t="s">
        <v>19</v>
      </c>
      <c r="C8" s="2" t="s">
        <v>11</v>
      </c>
      <c r="D8" s="4" t="n">
        <f aca="false">ROUND(נתונים!$C$19*נתונים!$C$20*(נתונים!$C$21-נתונים!$C$5),2)</f>
        <v>5.7</v>
      </c>
      <c r="E8" s="4" t="n">
        <v>5.75</v>
      </c>
      <c r="F8" s="5" t="n">
        <f aca="false">IF(E8="","",ABS(D8-E8)/E8)</f>
        <v>0.00869565217391301</v>
      </c>
      <c r="G8" s="2" t="str">
        <f aca="false">IF(E8="","חסר",IF(F8=0,"תואם",IF(F8&lt;=נתונים!$C$22,"בטולרנס","לבדיקה")))</f>
        <v>בטולרנס</v>
      </c>
    </row>
    <row r="9" customFormat="false" ht="15" hidden="false" customHeight="false" outlineLevel="0" collapsed="false">
      <c r="A9" s="2" t="s">
        <v>20</v>
      </c>
      <c r="B9" s="2" t="s">
        <v>21</v>
      </c>
      <c r="C9" s="2" t="s">
        <v>22</v>
      </c>
      <c r="D9" s="2" t="s">
        <v>23</v>
      </c>
      <c r="E9" s="2"/>
      <c r="F9" s="5" t="str">
        <f aca="false">IF(E9="","",ABS(D9-E9)/E9)</f>
        <v/>
      </c>
      <c r="G9" s="2" t="str">
        <f aca="false">IF(E9="","חסר",IF(F9=0,"תואם",IF(F9&lt;=נתונים!$C$22,"בטולרנס","לבדיקה")))</f>
        <v>חסר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2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46"/>
    <col collapsed="false" customWidth="true" hidden="false" outlineLevel="0" max="3" min="3" style="0" width="12"/>
    <col collapsed="false" customWidth="true" hidden="false" outlineLevel="0" max="4" min="4" style="0" width="8"/>
    <col collapsed="false" customWidth="true" hidden="false" outlineLevel="0" max="5" min="5" style="0" width="30"/>
  </cols>
  <sheetData>
    <row r="1" customFormat="false" ht="15" hidden="false" customHeight="false" outlineLevel="0" collapsed="false">
      <c r="A1" s="1" t="s">
        <v>24</v>
      </c>
      <c r="B1" s="2"/>
      <c r="C1" s="2"/>
      <c r="D1" s="2"/>
      <c r="E1" s="2"/>
    </row>
    <row r="2" customFormat="false" ht="15" hidden="false" customHeight="false" outlineLevel="0" collapsed="false">
      <c r="A2" s="6" t="s">
        <v>25</v>
      </c>
      <c r="B2" s="6" t="s">
        <v>26</v>
      </c>
      <c r="C2" s="6" t="s">
        <v>27</v>
      </c>
      <c r="D2" s="6" t="s">
        <v>28</v>
      </c>
      <c r="E2" s="6" t="s">
        <v>29</v>
      </c>
    </row>
    <row r="3" customFormat="false" ht="15" hidden="false" customHeight="false" outlineLevel="0" collapsed="false">
      <c r="A3" s="2" t="n">
        <v>1</v>
      </c>
      <c r="B3" s="2" t="s">
        <v>30</v>
      </c>
      <c r="C3" s="4" t="n">
        <v>465</v>
      </c>
      <c r="D3" s="2" t="s">
        <v>31</v>
      </c>
      <c r="E3" s="2"/>
    </row>
    <row r="4" customFormat="false" ht="15" hidden="false" customHeight="false" outlineLevel="0" collapsed="false">
      <c r="A4" s="2" t="n">
        <v>2</v>
      </c>
      <c r="B4" s="2" t="s">
        <v>32</v>
      </c>
      <c r="C4" s="4" t="n">
        <v>35</v>
      </c>
      <c r="D4" s="2" t="s">
        <v>31</v>
      </c>
      <c r="E4" s="2"/>
    </row>
    <row r="5" customFormat="false" ht="15" hidden="false" customHeight="false" outlineLevel="0" collapsed="false">
      <c r="A5" s="2" t="n">
        <v>3</v>
      </c>
      <c r="B5" s="2" t="s">
        <v>33</v>
      </c>
      <c r="C5" s="4" t="n">
        <v>0.22</v>
      </c>
      <c r="D5" s="2" t="s">
        <v>34</v>
      </c>
      <c r="E5" s="2"/>
    </row>
    <row r="6" customFormat="false" ht="15" hidden="false" customHeight="false" outlineLevel="0" collapsed="false">
      <c r="A6" s="2" t="n">
        <v>4</v>
      </c>
      <c r="B6" s="2" t="s">
        <v>35</v>
      </c>
      <c r="C6" s="4" t="n">
        <v>3.1</v>
      </c>
      <c r="D6" s="2" t="s">
        <v>34</v>
      </c>
      <c r="E6" s="2"/>
    </row>
    <row r="7" customFormat="false" ht="15" hidden="false" customHeight="false" outlineLevel="0" collapsed="false">
      <c r="A7" s="2" t="n">
        <v>5</v>
      </c>
      <c r="B7" s="2" t="s">
        <v>36</v>
      </c>
      <c r="C7" s="4" t="n">
        <v>64</v>
      </c>
      <c r="D7" s="2" t="s">
        <v>34</v>
      </c>
      <c r="E7" s="2"/>
    </row>
    <row r="8" customFormat="false" ht="15" hidden="false" customHeight="false" outlineLevel="0" collapsed="false">
      <c r="A8" s="2" t="n">
        <v>6</v>
      </c>
      <c r="B8" s="2" t="s">
        <v>37</v>
      </c>
      <c r="C8" s="4" t="n">
        <v>26.32</v>
      </c>
      <c r="D8" s="2" t="s">
        <v>31</v>
      </c>
      <c r="E8" s="2"/>
    </row>
    <row r="9" customFormat="false" ht="15" hidden="false" customHeight="false" outlineLevel="0" collapsed="false">
      <c r="A9" s="2" t="n">
        <v>7</v>
      </c>
      <c r="B9" s="2" t="s">
        <v>38</v>
      </c>
      <c r="C9" s="4" t="n">
        <v>0.25</v>
      </c>
      <c r="D9" s="2" t="s">
        <v>34</v>
      </c>
      <c r="E9" s="2"/>
    </row>
    <row r="10" customFormat="false" ht="15" hidden="false" customHeight="false" outlineLevel="0" collapsed="false">
      <c r="A10" s="2" t="n">
        <v>8</v>
      </c>
      <c r="B10" s="2" t="s">
        <v>39</v>
      </c>
      <c r="C10" s="7" t="n">
        <v>4</v>
      </c>
      <c r="D10" s="2" t="s">
        <v>4</v>
      </c>
      <c r="E10" s="2"/>
    </row>
    <row r="11" customFormat="false" ht="15" hidden="false" customHeight="false" outlineLevel="0" collapsed="false">
      <c r="A11" s="2" t="n">
        <v>9</v>
      </c>
      <c r="B11" s="2" t="s">
        <v>40</v>
      </c>
      <c r="C11" s="4" t="n">
        <v>8.65</v>
      </c>
      <c r="D11" s="2" t="s">
        <v>11</v>
      </c>
      <c r="E11" s="2"/>
    </row>
    <row r="12" customFormat="false" ht="15" hidden="false" customHeight="false" outlineLevel="0" collapsed="false">
      <c r="A12" s="2" t="n">
        <v>10</v>
      </c>
      <c r="B12" s="2" t="s">
        <v>41</v>
      </c>
      <c r="C12" s="4" t="n">
        <v>0.85</v>
      </c>
      <c r="D12" s="2" t="s">
        <v>11</v>
      </c>
      <c r="E12" s="2"/>
    </row>
    <row r="13" customFormat="false" ht="15" hidden="false" customHeight="false" outlineLevel="0" collapsed="false">
      <c r="A13" s="2" t="n">
        <v>11</v>
      </c>
      <c r="B13" s="2" t="s">
        <v>42</v>
      </c>
      <c r="C13" s="7" t="n">
        <v>8</v>
      </c>
      <c r="D13" s="2" t="s">
        <v>4</v>
      </c>
      <c r="E13" s="2"/>
    </row>
    <row r="14" customFormat="false" ht="15" hidden="false" customHeight="false" outlineLevel="0" collapsed="false">
      <c r="A14" s="2" t="n">
        <v>12</v>
      </c>
      <c r="B14" s="2" t="s">
        <v>43</v>
      </c>
      <c r="C14" s="4" t="n">
        <v>0.3</v>
      </c>
      <c r="D14" s="2" t="s">
        <v>34</v>
      </c>
      <c r="E14" s="2"/>
    </row>
    <row r="15" customFormat="false" ht="15" hidden="false" customHeight="false" outlineLevel="0" collapsed="false">
      <c r="A15" s="2" t="n">
        <v>13</v>
      </c>
      <c r="B15" s="2" t="s">
        <v>44</v>
      </c>
      <c r="C15" s="4" t="n">
        <v>0.8</v>
      </c>
      <c r="D15" s="2" t="s">
        <v>34</v>
      </c>
      <c r="E15" s="2"/>
    </row>
    <row r="16" customFormat="false" ht="15" hidden="false" customHeight="false" outlineLevel="0" collapsed="false">
      <c r="A16" s="2" t="n">
        <v>14</v>
      </c>
      <c r="B16" s="2" t="s">
        <v>45</v>
      </c>
      <c r="C16" s="7" t="n">
        <v>6</v>
      </c>
      <c r="D16" s="2" t="s">
        <v>4</v>
      </c>
      <c r="E16" s="2"/>
    </row>
    <row r="17" customFormat="false" ht="15" hidden="false" customHeight="false" outlineLevel="0" collapsed="false">
      <c r="A17" s="2" t="n">
        <v>15</v>
      </c>
      <c r="B17" s="2" t="s">
        <v>46</v>
      </c>
      <c r="C17" s="4" t="n">
        <v>0.4</v>
      </c>
      <c r="D17" s="2" t="s">
        <v>34</v>
      </c>
      <c r="E17" s="2"/>
    </row>
    <row r="18" customFormat="false" ht="15" hidden="false" customHeight="false" outlineLevel="0" collapsed="false">
      <c r="A18" s="2" t="n">
        <v>16</v>
      </c>
      <c r="B18" s="2" t="s">
        <v>47</v>
      </c>
      <c r="C18" s="4" t="n">
        <v>1</v>
      </c>
      <c r="D18" s="2" t="s">
        <v>34</v>
      </c>
      <c r="E18" s="2"/>
    </row>
    <row r="19" customFormat="false" ht="15" hidden="false" customHeight="false" outlineLevel="0" collapsed="false">
      <c r="A19" s="2" t="n">
        <v>17</v>
      </c>
      <c r="B19" s="2" t="s">
        <v>48</v>
      </c>
      <c r="C19" s="4" t="n">
        <v>75</v>
      </c>
      <c r="D19" s="2" t="s">
        <v>34</v>
      </c>
      <c r="E19" s="2"/>
    </row>
    <row r="20" customFormat="false" ht="15" hidden="false" customHeight="false" outlineLevel="0" collapsed="false">
      <c r="A20" s="2" t="n">
        <v>18</v>
      </c>
      <c r="B20" s="2" t="s">
        <v>49</v>
      </c>
      <c r="C20" s="4" t="n">
        <v>0.2</v>
      </c>
      <c r="D20" s="2" t="s">
        <v>34</v>
      </c>
      <c r="E20" s="2"/>
    </row>
    <row r="21" customFormat="false" ht="15" hidden="false" customHeight="false" outlineLevel="0" collapsed="false">
      <c r="A21" s="2" t="n">
        <v>19</v>
      </c>
      <c r="B21" s="2" t="s">
        <v>50</v>
      </c>
      <c r="C21" s="4" t="n">
        <v>0.6</v>
      </c>
      <c r="D21" s="2" t="s">
        <v>34</v>
      </c>
      <c r="E21" s="2"/>
    </row>
    <row r="22" customFormat="false" ht="15" hidden="false" customHeight="false" outlineLevel="0" collapsed="false">
      <c r="A22" s="2" t="n">
        <v>20</v>
      </c>
      <c r="B22" s="2" t="s">
        <v>51</v>
      </c>
      <c r="C22" s="8" t="n">
        <v>0.02</v>
      </c>
      <c r="D22" s="2" t="s">
        <v>52</v>
      </c>
      <c r="E22" s="2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44"/>
  </cols>
  <sheetData>
    <row r="1" customFormat="false" ht="16.15" hidden="false" customHeight="false" outlineLevel="0" collapsed="false">
      <c r="A1" s="1" t="s">
        <v>54</v>
      </c>
      <c r="B1" s="2"/>
      <c r="C1" s="2"/>
    </row>
    <row r="2" customFormat="false" ht="15" hidden="false" customHeight="false" outlineLevel="0" collapsed="false">
      <c r="A2" s="6" t="s">
        <v>55</v>
      </c>
      <c r="B2" s="6" t="s">
        <v>56</v>
      </c>
      <c r="C2" s="6" t="s">
        <v>29</v>
      </c>
    </row>
    <row r="3" customFormat="false" ht="15" hidden="false" customHeight="false" outlineLevel="0" collapsed="false">
      <c r="A3" s="2" t="s">
        <v>57</v>
      </c>
      <c r="B3" s="2" t="n">
        <f aca="false">ROUND((נתונים!$C$7*נתונים!$C$6-נתונים!$C$8)*נתונים!$C$9,2)</f>
        <v>43.02</v>
      </c>
      <c r="C3" s="2" t="s">
        <v>58</v>
      </c>
    </row>
    <row r="4" customFormat="false" ht="15" hidden="false" customHeight="false" outlineLevel="0" collapsed="false">
      <c r="A4" s="2" t="s">
        <v>59</v>
      </c>
      <c r="B4" s="2" t="n">
        <f aca="false">ROUND(נתונים!$C$19*נתונים!$C$20*נתונים!$C$21,2)</f>
        <v>9</v>
      </c>
      <c r="C4" s="2" t="s">
        <v>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5"/>
  <sheetViews>
    <sheetView showFormulas="false" showGridLines="tru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4.15" hidden="false" customHeight="false" outlineLevel="0" collapsed="false">
      <c r="A1" s="2" t="s">
        <v>1</v>
      </c>
    </row>
    <row r="2" customFormat="false" ht="14.15" hidden="false" customHeight="false" outlineLevel="0" collapsed="false">
      <c r="A2" s="2" t="s">
        <v>61</v>
      </c>
    </row>
    <row r="3" customFormat="false" ht="14.15" hidden="false" customHeight="false" outlineLevel="0" collapsed="false">
      <c r="A3" s="2" t="s">
        <v>62</v>
      </c>
    </row>
    <row r="4" customFormat="false" ht="14.15" hidden="false" customHeight="false" outlineLevel="0" collapsed="false">
      <c r="A4" s="2" t="s">
        <v>63</v>
      </c>
    </row>
    <row r="5" customFormat="false" ht="14.15" hidden="false" customHeight="false" outlineLevel="0" collapsed="false">
      <c r="A5" s="2" t="s">
        <v>64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2026-10-20T23:56:32Z</dcterms:created>
  <dc:creator>yaakovavital.co.il</dc:creator>
  <dc:description/>
  <dc:language>en-US</dc:language>
  <cp:lastModifiedBy>yaakovavital.co.il</cp:lastModifiedBy>
  <dcterms:modified xsi:type="dcterms:W3CDTF">2026-10-20T23:56:32Z</dcterms:modified>
  <cp:revision>0</cp:revision>
  <dc:subject/>
  <dc:title>בטון בקומה טיפוסית: מודל מול תוכניות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